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60" windowHeight="5010" tabRatio="599" activeTab="1"/>
  </bookViews>
  <sheets>
    <sheet name="lug07" sheetId="1" r:id="rId1"/>
    <sheet name="gen08" sheetId="2" r:id="rId2"/>
  </sheets>
  <definedNames>
    <definedName name="_xlnm.Print_Area" localSheetId="1">'gen08'!$A$1:$M$47</definedName>
    <definedName name="_xlnm.Print_Area" localSheetId="0">'lug07'!$A$1:$M$47</definedName>
    <definedName name="Area_stampa_MI" localSheetId="1">'gen08'!$A$1:$I$52</definedName>
    <definedName name="Area_stampa_MI" localSheetId="0">'lug07'!$A$1:$I$44</definedName>
    <definedName name="Z_3F6A2C00_D87D_11D2_9A7C_0000E86ABA7A_.wvu.Cols" localSheetId="1" hidden="1">'gen08'!$B:$B,'gen08'!#REF!</definedName>
    <definedName name="Z_3F6A2C00_D87D_11D2_9A7C_0000E86ABA7A_.wvu.Cols" localSheetId="0" hidden="1">'lug07'!$B:$B,'lug07'!#REF!</definedName>
    <definedName name="Z_3F6A2C00_D87D_11D2_9A7C_0000E86ABA7A_.wvu.PrintArea" localSheetId="1" hidden="1">'gen08'!$A$1:$M$51</definedName>
    <definedName name="Z_3F6A2C00_D87D_11D2_9A7C_0000E86ABA7A_.wvu.PrintArea" localSheetId="0" hidden="1">'lug07'!$A$1:$M$43</definedName>
  </definedNames>
  <calcPr fullCalcOnLoad="1"/>
</workbook>
</file>

<file path=xl/sharedStrings.xml><?xml version="1.0" encoding="utf-8"?>
<sst xmlns="http://schemas.openxmlformats.org/spreadsheetml/2006/main" count="117" uniqueCount="67">
  <si>
    <t>Livelli</t>
  </si>
  <si>
    <t>Lordo mensile</t>
  </si>
  <si>
    <t>Oneri previd. e ass.vi</t>
  </si>
  <si>
    <t>TOTALE ONERI PREVID.LI E ASS.VI</t>
  </si>
  <si>
    <t>Trattamento fine rapporto</t>
  </si>
  <si>
    <t>7</t>
  </si>
  <si>
    <t xml:space="preserve">ORARIO DI LAVORO </t>
  </si>
  <si>
    <t>Ore mediamente lavorate</t>
  </si>
  <si>
    <t>Anzianità (due scatti)</t>
  </si>
  <si>
    <t>INCIDENZA IRAP (4,25%)</t>
  </si>
  <si>
    <t>COSTO ANNUO</t>
  </si>
  <si>
    <t>Paga base</t>
  </si>
  <si>
    <t>Contingenza</t>
  </si>
  <si>
    <t>6S</t>
  </si>
  <si>
    <t>NAZIONALE</t>
  </si>
  <si>
    <t>Contributo EBT</t>
  </si>
  <si>
    <t>Ferie (26 giorni)</t>
  </si>
  <si>
    <t>Festività soppresse (1 giorno)</t>
  </si>
  <si>
    <t>Assemblee sindacali, permessi (2 giorni)</t>
  </si>
  <si>
    <t>Media</t>
  </si>
  <si>
    <t>Contributo INPS (10% di contributo EBT)</t>
  </si>
  <si>
    <t xml:space="preserve">Permessi retribuiti </t>
  </si>
  <si>
    <t>Formazione, permessi R.L.S.(L.626/94) (1 giorno)</t>
  </si>
  <si>
    <t>Ore non lavorate per:</t>
  </si>
  <si>
    <t>Totale ore mediamente non lavorate</t>
  </si>
  <si>
    <t xml:space="preserve">QA </t>
  </si>
  <si>
    <t>QB</t>
  </si>
  <si>
    <t>Previdenza complementare (20% di 0,55%)</t>
  </si>
  <si>
    <t>4</t>
  </si>
  <si>
    <t>5</t>
  </si>
  <si>
    <t>6</t>
  </si>
  <si>
    <t>1</t>
  </si>
  <si>
    <t>2</t>
  </si>
  <si>
    <t>3</t>
  </si>
  <si>
    <t>Malattia, gravidanza, infortunio (15 giorni)</t>
  </si>
  <si>
    <t>INCIDENZA IRES (33% IRAP)</t>
  </si>
  <si>
    <t>Indennità di funzione</t>
  </si>
  <si>
    <t xml:space="preserve">Distribuzione percentuale dei livelli </t>
  </si>
  <si>
    <t xml:space="preserve">Inail (2,2%)     </t>
  </si>
  <si>
    <t>Ore teoriche (40 ore x 52,2 settimane)</t>
  </si>
  <si>
    <t>Festività (12 giorni)</t>
  </si>
  <si>
    <t>TOTALE LORDO ANNUO (14 mensilità)</t>
  </si>
  <si>
    <t>Direzione Generale della Tutela delle Condizioni di Lavoro - Div. IV</t>
  </si>
  <si>
    <t xml:space="preserve">COSTO ORARIO DEL LAVORO PER I DIPENDENTI DA AZIENDE DEL SETTORE TURISMO - COMPARTO AZIENDE ALBERGHIERE </t>
  </si>
  <si>
    <t>MINISTERO DEL LAVORO E DELLA PREVIDENZA SOCIALE</t>
  </si>
  <si>
    <t>LUGLIO 2007</t>
  </si>
  <si>
    <t xml:space="preserve">Inps (28,98%)   </t>
  </si>
  <si>
    <t>Assistenza QuAS</t>
  </si>
  <si>
    <t>(*)Per i lavoratori a cui viene applicata la normativa e per il periodo e le quantità dovute.</t>
  </si>
  <si>
    <t>GENNAIO 2008</t>
  </si>
  <si>
    <t>INCIDENZA IRES (27,5% IRAP)</t>
  </si>
  <si>
    <t>Rivalutazione T.F.R. (3,485981%)</t>
  </si>
  <si>
    <t>COSTO MEDIO ORARIO</t>
  </si>
  <si>
    <t xml:space="preserve">TOTALE COSTO MEDIO ORARIO </t>
  </si>
  <si>
    <t>TOTALE COSTO MEDIO ORARIO (L. 296/2006 art.1 c. 266 pp. 2 e 4)(*)</t>
  </si>
  <si>
    <t>TOTALE COSTO MEDIO ORARIO (L. 296/2006 art.1 c. 266 pp. 3 e 4)(*)</t>
  </si>
  <si>
    <t>Rivalutazione T.F.R. (2,747031%)</t>
  </si>
  <si>
    <t>Assistenza sanitaria integrativa FAST</t>
  </si>
  <si>
    <t xml:space="preserve">NOTE: a) Ai sensi dell'art. 199  del CCNL 19/7/2003 se la prestazione di lavoro avviene nel periodo notturno, il costo orario viene maggiorato del 12%  per i lavoratori con qualifica notturna,  e del 25% per gli altri lavoratori. </t>
  </si>
  <si>
    <t>b) Ai sensi dell'art. 203 del CCNL 19/7/2003 se la prestazione di lavoro avviene nelle festività di cui all'art. 107, il costo orario viene maggiorato del 20%.</t>
  </si>
  <si>
    <t xml:space="preserve">c) Ai lavoratori in forza alla data del 27/7/2007 è riconosciuto, per il servizio prestato nel periodo 1/1/2006-30/6/2007, nel mese di agosto 2007 un importo UNA TANTUM nei casi e nelle misure contrattualmente previste. </t>
  </si>
  <si>
    <t xml:space="preserve">c) Ai lavoratori in forza alla data del 27/7/2007 è riconosciuto, per il servizio prestato nel periodo 1/1/2006-30/6/2007, nel mese di febbraio 2008 un importo UNA TANTUM nei casi e nelle misure contrattualmente previste. </t>
  </si>
  <si>
    <t>INCIDENZA IRAP (3,9%) (1)</t>
  </si>
  <si>
    <t>TOTALE COSTO MEDIO ORARIO (aziende centro-nord) (2)</t>
  </si>
  <si>
    <t>TOTALE COSTO MEDIO ORARIO (aziende sud e isole) (2)</t>
  </si>
  <si>
    <t>(1) Ai sensi della legge 266/2005 nelle regioni che hanno sforato il tetto della spesa sanitaria scatta l'aumento dell'aliquota IRAP.</t>
  </si>
  <si>
    <t>(2)Per i lavoratori a cui viene applicata la legge 296/2006 e successive modificazioni e per il periodo e le quantità dovute.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</si>
</sst>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_);\(#,##0.00\)"/>
    <numFmt numFmtId="172" formatCode="0.0_)"/>
    <numFmt numFmtId="173" formatCode="#,##0.0_);\(#,##0.0\)"/>
    <numFmt numFmtId="174" formatCode="0_)"/>
    <numFmt numFmtId="175" formatCode="#,##0.000_);\(#,##0.000\)"/>
    <numFmt numFmtId="176" formatCode="0.00_)"/>
    <numFmt numFmtId="177" formatCode="0.000_)"/>
    <numFmt numFmtId="178" formatCode="0.0000_)"/>
    <numFmt numFmtId="179" formatCode="0.0"/>
    <numFmt numFmtId="180" formatCode="_-* #,##0.0_-;\-* #,##0.0_-;_-* &quot;-&quot;?_-;_-@_-"/>
    <numFmt numFmtId="181" formatCode="_-* #,##0.0_-;\-* #,##0.0_-;_-* &quot;-&quot;_-;_-@_-"/>
    <numFmt numFmtId="182" formatCode="_-* #,##0.00_-;\-* #,##0.00_-;_-* &quot;-&quot;_-;_-@_-"/>
    <numFmt numFmtId="183" formatCode="#,##0.0000_);\(#,##0.0000\)"/>
    <numFmt numFmtId="184" formatCode="#,##0.00000_);\(#,##0.00000\)"/>
    <numFmt numFmtId="185" formatCode="#,##0.000000_);\(#,##0.000000\)"/>
    <numFmt numFmtId="186" formatCode="#,##0.0"/>
    <numFmt numFmtId="187" formatCode="#,##0.0000000_);\(#,##0.0000000\)"/>
    <numFmt numFmtId="188" formatCode="#,##0.00000000_);\(#,##0.00000000\)"/>
  </numFmts>
  <fonts count="1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color indexed="10"/>
      <name val="Helv"/>
      <family val="0"/>
    </font>
    <font>
      <b/>
      <sz val="10"/>
      <name val="Arial Black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4"/>
      <name val="Helv"/>
      <family val="0"/>
    </font>
    <font>
      <b/>
      <sz val="14"/>
      <name val="Arial Black"/>
      <family val="2"/>
    </font>
    <font>
      <b/>
      <sz val="12"/>
      <name val="Helv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6">
    <xf numFmtId="174" fontId="0" fillId="0" borderId="0" xfId="0" applyAlignment="1">
      <alignment/>
    </xf>
    <xf numFmtId="174" fontId="2" fillId="0" borderId="0" xfId="0" applyFont="1" applyAlignment="1">
      <alignment/>
    </xf>
    <xf numFmtId="174" fontId="4" fillId="0" borderId="0" xfId="0" applyFont="1" applyAlignment="1">
      <alignment/>
    </xf>
    <xf numFmtId="174" fontId="5" fillId="0" borderId="0" xfId="0" applyFont="1" applyAlignment="1">
      <alignment/>
    </xf>
    <xf numFmtId="174" fontId="6" fillId="0" borderId="0" xfId="0" applyFont="1" applyAlignment="1">
      <alignment/>
    </xf>
    <xf numFmtId="174" fontId="2" fillId="0" borderId="0" xfId="0" applyFont="1" applyBorder="1" applyAlignment="1">
      <alignment/>
    </xf>
    <xf numFmtId="174" fontId="3" fillId="0" borderId="0" xfId="0" applyFont="1" applyBorder="1" applyAlignment="1">
      <alignment/>
    </xf>
    <xf numFmtId="174" fontId="0" fillId="0" borderId="0" xfId="0" applyBorder="1" applyAlignment="1">
      <alignment/>
    </xf>
    <xf numFmtId="174" fontId="9" fillId="0" borderId="0" xfId="0" applyFont="1" applyBorder="1" applyAlignment="1">
      <alignment/>
    </xf>
    <xf numFmtId="174" fontId="8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174" fontId="10" fillId="0" borderId="0" xfId="0" applyFont="1" applyAlignment="1">
      <alignment/>
    </xf>
    <xf numFmtId="174" fontId="11" fillId="0" borderId="0" xfId="0" applyFont="1" applyAlignment="1">
      <alignment/>
    </xf>
    <xf numFmtId="174" fontId="12" fillId="0" borderId="0" xfId="0" applyFont="1" applyAlignment="1" quotePrefix="1">
      <alignment/>
    </xf>
    <xf numFmtId="174" fontId="12" fillId="0" borderId="0" xfId="0" applyFont="1" applyAlignment="1" quotePrefix="1">
      <alignment horizontal="left" indent="2"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4" fontId="3" fillId="0" borderId="0" xfId="0" applyFont="1" applyAlignment="1">
      <alignment/>
    </xf>
    <xf numFmtId="174" fontId="13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4" fontId="8" fillId="0" borderId="0" xfId="0" applyFont="1" applyAlignment="1">
      <alignment/>
    </xf>
    <xf numFmtId="170" fontId="8" fillId="0" borderId="0" xfId="0" applyNumberFormat="1" applyFont="1" applyAlignment="1" applyProtection="1">
      <alignment horizontal="left" indent="3"/>
      <protection/>
    </xf>
    <xf numFmtId="170" fontId="8" fillId="0" borderId="0" xfId="0" applyNumberFormat="1" applyFont="1" applyAlignment="1" applyProtection="1" quotePrefix="1">
      <alignment horizontal="left" indent="3"/>
      <protection/>
    </xf>
    <xf numFmtId="170" fontId="8" fillId="0" borderId="0" xfId="0" applyNumberFormat="1" applyFont="1" applyAlignment="1" applyProtection="1">
      <alignment horizontal="center"/>
      <protection/>
    </xf>
    <xf numFmtId="171" fontId="9" fillId="0" borderId="0" xfId="0" applyNumberFormat="1" applyFont="1" applyAlignment="1" applyProtection="1">
      <alignment/>
      <protection/>
    </xf>
    <xf numFmtId="182" fontId="9" fillId="0" borderId="0" xfId="16" applyNumberFormat="1" applyFont="1" applyBorder="1" applyAlignment="1">
      <alignment/>
    </xf>
    <xf numFmtId="174" fontId="9" fillId="0" borderId="0" xfId="0" applyFont="1" applyAlignment="1">
      <alignment/>
    </xf>
    <xf numFmtId="174" fontId="8" fillId="0" borderId="1" xfId="0" applyFont="1" applyBorder="1" applyAlignment="1">
      <alignment/>
    </xf>
    <xf numFmtId="174" fontId="9" fillId="0" borderId="2" xfId="0" applyFont="1" applyBorder="1" applyAlignment="1">
      <alignment/>
    </xf>
    <xf numFmtId="171" fontId="8" fillId="0" borderId="2" xfId="0" applyNumberFormat="1" applyFont="1" applyBorder="1" applyAlignment="1" applyProtection="1">
      <alignment/>
      <protection/>
    </xf>
    <xf numFmtId="41" fontId="7" fillId="0" borderId="0" xfId="16" applyFont="1" applyBorder="1" applyAlignment="1">
      <alignment/>
    </xf>
    <xf numFmtId="183" fontId="9" fillId="0" borderId="0" xfId="0" applyNumberFormat="1" applyFont="1" applyAlignment="1" applyProtection="1">
      <alignment/>
      <protection/>
    </xf>
    <xf numFmtId="175" fontId="9" fillId="0" borderId="0" xfId="0" applyNumberFormat="1" applyFont="1" applyAlignment="1" applyProtection="1">
      <alignment/>
      <protection/>
    </xf>
    <xf numFmtId="188" fontId="9" fillId="0" borderId="0" xfId="0" applyNumberFormat="1" applyFont="1" applyAlignment="1" applyProtection="1">
      <alignment/>
      <protection/>
    </xf>
    <xf numFmtId="174" fontId="15" fillId="0" borderId="0" xfId="0" applyFont="1" applyAlignment="1">
      <alignment/>
    </xf>
    <xf numFmtId="173" fontId="9" fillId="0" borderId="0" xfId="0" applyNumberFormat="1" applyFont="1" applyAlignment="1" applyProtection="1">
      <alignment/>
      <protection/>
    </xf>
    <xf numFmtId="173" fontId="9" fillId="0" borderId="2" xfId="0" applyNumberFormat="1" applyFont="1" applyBorder="1" applyAlignment="1" applyProtection="1">
      <alignment/>
      <protection/>
    </xf>
    <xf numFmtId="171" fontId="8" fillId="0" borderId="0" xfId="16" applyNumberFormat="1" applyFont="1" applyBorder="1" applyAlignment="1">
      <alignment/>
    </xf>
    <xf numFmtId="181" fontId="9" fillId="0" borderId="2" xfId="16" applyNumberFormat="1" applyFont="1" applyBorder="1" applyAlignment="1">
      <alignment/>
    </xf>
    <xf numFmtId="171" fontId="8" fillId="0" borderId="3" xfId="16" applyNumberFormat="1" applyFont="1" applyBorder="1" applyAlignment="1">
      <alignment/>
    </xf>
    <xf numFmtId="178" fontId="9" fillId="0" borderId="0" xfId="0" applyNumberFormat="1" applyFont="1" applyAlignment="1">
      <alignment/>
    </xf>
    <xf numFmtId="171" fontId="9" fillId="0" borderId="0" xfId="16" applyNumberFormat="1" applyFont="1" applyAlignment="1">
      <alignment/>
    </xf>
    <xf numFmtId="176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1" fontId="8" fillId="0" borderId="2" xfId="16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 applyProtection="1">
      <alignment/>
      <protection/>
    </xf>
    <xf numFmtId="174" fontId="8" fillId="0" borderId="4" xfId="0" applyFont="1" applyBorder="1" applyAlignment="1">
      <alignment/>
    </xf>
    <xf numFmtId="174" fontId="9" fillId="0" borderId="5" xfId="0" applyFont="1" applyBorder="1" applyAlignment="1">
      <alignment/>
    </xf>
    <xf numFmtId="174" fontId="9" fillId="0" borderId="6" xfId="0" applyFont="1" applyBorder="1" applyAlignment="1">
      <alignment/>
    </xf>
    <xf numFmtId="174" fontId="8" fillId="0" borderId="7" xfId="0" applyFont="1" applyBorder="1" applyAlignment="1">
      <alignment/>
    </xf>
    <xf numFmtId="170" fontId="8" fillId="0" borderId="8" xfId="0" applyNumberFormat="1" applyFont="1" applyBorder="1" applyAlignment="1" applyProtection="1">
      <alignment/>
      <protection/>
    </xf>
    <xf numFmtId="174" fontId="2" fillId="0" borderId="8" xfId="0" applyFont="1" applyBorder="1" applyAlignment="1">
      <alignment/>
    </xf>
    <xf numFmtId="174" fontId="8" fillId="0" borderId="8" xfId="0" applyFont="1" applyBorder="1" applyAlignment="1">
      <alignment/>
    </xf>
    <xf numFmtId="174" fontId="4" fillId="0" borderId="7" xfId="0" applyFont="1" applyBorder="1" applyAlignment="1">
      <alignment/>
    </xf>
    <xf numFmtId="174" fontId="8" fillId="0" borderId="9" xfId="0" applyFont="1" applyBorder="1" applyAlignment="1">
      <alignment/>
    </xf>
    <xf numFmtId="174" fontId="2" fillId="0" borderId="10" xfId="0" applyFont="1" applyBorder="1" applyAlignment="1">
      <alignment/>
    </xf>
    <xf numFmtId="170" fontId="8" fillId="0" borderId="11" xfId="0" applyNumberFormat="1" applyFont="1" applyBorder="1" applyAlignment="1">
      <alignment/>
    </xf>
    <xf numFmtId="174" fontId="16" fillId="0" borderId="0" xfId="0" applyFont="1" applyAlignment="1">
      <alignment/>
    </xf>
    <xf numFmtId="174" fontId="2" fillId="0" borderId="2" xfId="0" applyFont="1" applyBorder="1" applyAlignment="1">
      <alignment/>
    </xf>
    <xf numFmtId="176" fontId="8" fillId="0" borderId="2" xfId="0" applyNumberFormat="1" applyFont="1" applyBorder="1" applyAlignment="1">
      <alignment/>
    </xf>
    <xf numFmtId="182" fontId="9" fillId="0" borderId="10" xfId="16" applyNumberFormat="1" applyFont="1" applyBorder="1" applyAlignment="1">
      <alignment/>
    </xf>
    <xf numFmtId="182" fontId="8" fillId="0" borderId="3" xfId="16" applyNumberFormat="1" applyFont="1" applyBorder="1" applyAlignment="1">
      <alignment/>
    </xf>
    <xf numFmtId="171" fontId="8" fillId="0" borderId="11" xfId="16" applyNumberFormat="1" applyFont="1" applyBorder="1" applyAlignment="1">
      <alignment/>
    </xf>
    <xf numFmtId="174" fontId="17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174" fontId="18" fillId="0" borderId="1" xfId="0" applyFont="1" applyBorder="1" applyAlignment="1">
      <alignment/>
    </xf>
    <xf numFmtId="174" fontId="4" fillId="0" borderId="0" xfId="0" applyFont="1" applyAlignment="1" quotePrefix="1">
      <alignment/>
    </xf>
    <xf numFmtId="174" fontId="2" fillId="0" borderId="5" xfId="0" applyFont="1" applyBorder="1" applyAlignment="1">
      <alignment/>
    </xf>
    <xf numFmtId="174" fontId="8" fillId="0" borderId="10" xfId="0" applyFont="1" applyBorder="1" applyAlignment="1">
      <alignment/>
    </xf>
    <xf numFmtId="174" fontId="0" fillId="0" borderId="0" xfId="0" applyFont="1" applyBorder="1" applyAlignment="1">
      <alignment/>
    </xf>
    <xf numFmtId="174" fontId="3" fillId="0" borderId="1" xfId="0" applyFont="1" applyBorder="1" applyAlignment="1">
      <alignment/>
    </xf>
    <xf numFmtId="174" fontId="16" fillId="0" borderId="1" xfId="0" applyFont="1" applyBorder="1" applyAlignment="1" quotePrefix="1">
      <alignment horizontal="center" vertical="center" wrapText="1"/>
    </xf>
    <xf numFmtId="174" fontId="16" fillId="0" borderId="3" xfId="0" applyFont="1" applyBorder="1" applyAlignment="1" quotePrefix="1">
      <alignment horizontal="center" vertical="center" wrapText="1"/>
    </xf>
    <xf numFmtId="174" fontId="8" fillId="0" borderId="0" xfId="0" applyFont="1" applyAlignment="1">
      <alignment horizontal="center" vertical="center"/>
    </xf>
    <xf numFmtId="174" fontId="14" fillId="0" borderId="0" xfId="0" applyFont="1" applyAlignment="1">
      <alignment horizontal="center" vertical="center" wrapText="1"/>
    </xf>
    <xf numFmtId="174" fontId="8" fillId="0" borderId="0" xfId="0" applyFont="1" applyAlignment="1">
      <alignment horizontal="center" vertical="center" wrapText="1"/>
    </xf>
    <xf numFmtId="174" fontId="6" fillId="0" borderId="7" xfId="0" applyFont="1" applyBorder="1" applyAlignment="1">
      <alignment horizontal="left" vertical="center" wrapText="1"/>
    </xf>
    <xf numFmtId="174" fontId="0" fillId="0" borderId="0" xfId="0" applyAlignment="1">
      <alignment horizontal="left" vertical="center" wrapText="1"/>
    </xf>
    <xf numFmtId="174" fontId="0" fillId="0" borderId="7" xfId="0" applyBorder="1" applyAlignment="1">
      <alignment horizontal="left" vertical="center" wrapText="1"/>
    </xf>
    <xf numFmtId="174" fontId="4" fillId="0" borderId="7" xfId="0" applyFont="1" applyBorder="1" applyAlignment="1">
      <alignment horizontal="left" vertical="center" wrapText="1"/>
    </xf>
    <xf numFmtId="174" fontId="0" fillId="0" borderId="0" xfId="0" applyFont="1" applyAlignment="1">
      <alignment horizontal="left" vertical="center" wrapText="1"/>
    </xf>
    <xf numFmtId="174" fontId="0" fillId="0" borderId="7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7"/>
  <sheetViews>
    <sheetView showGridLines="0" workbookViewId="0" topLeftCell="J30">
      <selection activeCell="N35" sqref="N33:AI35"/>
    </sheetView>
  </sheetViews>
  <sheetFormatPr defaultColWidth="10.77734375" defaultRowHeight="15.75"/>
  <cols>
    <col min="1" max="1" width="46.10546875" style="0" customWidth="1"/>
    <col min="2" max="2" width="13.10546875" style="0" hidden="1" customWidth="1"/>
    <col min="3" max="7" width="11.77734375" style="0" customWidth="1"/>
    <col min="8" max="8" width="11.77734375" style="12" customWidth="1"/>
    <col min="9" max="13" width="11.77734375" style="0" customWidth="1"/>
  </cols>
  <sheetData>
    <row r="1" spans="1:13" s="3" customFormat="1" ht="18" customHeight="1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3" customFormat="1" ht="18" customHeight="1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="1" customFormat="1" ht="18" customHeight="1">
      <c r="H3" s="11"/>
    </row>
    <row r="4" spans="1:13" s="4" customFormat="1" ht="18" customHeight="1">
      <c r="A4" s="77" t="s">
        <v>43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4" customFormat="1" ht="18" customHeight="1">
      <c r="A5" s="19"/>
      <c r="B5" s="2"/>
      <c r="C5" s="2"/>
      <c r="D5" s="2"/>
      <c r="E5" s="2"/>
      <c r="F5" s="2"/>
      <c r="G5" s="2"/>
      <c r="H5" s="12"/>
      <c r="I5" s="2"/>
      <c r="J5" s="2"/>
      <c r="L5" s="14"/>
      <c r="M5" s="13"/>
    </row>
    <row r="6" spans="1:13" s="1" customFormat="1" ht="18" customHeight="1">
      <c r="A6" s="61" t="s">
        <v>14</v>
      </c>
      <c r="G6" s="17"/>
      <c r="H6" s="17"/>
      <c r="L6" s="75" t="s">
        <v>45</v>
      </c>
      <c r="M6" s="76"/>
    </row>
    <row r="7" s="2" customFormat="1" ht="18" customHeight="1">
      <c r="C7" s="10"/>
    </row>
    <row r="8" spans="1:13" s="2" customFormat="1" ht="18" customHeight="1">
      <c r="A8" s="22" t="s">
        <v>0</v>
      </c>
      <c r="B8" s="22"/>
      <c r="C8" s="23" t="s">
        <v>25</v>
      </c>
      <c r="D8" s="23" t="s">
        <v>26</v>
      </c>
      <c r="E8" s="24" t="s">
        <v>31</v>
      </c>
      <c r="F8" s="24" t="s">
        <v>32</v>
      </c>
      <c r="G8" s="24" t="s">
        <v>33</v>
      </c>
      <c r="H8" s="24" t="s">
        <v>28</v>
      </c>
      <c r="I8" s="24" t="s">
        <v>29</v>
      </c>
      <c r="J8" s="24" t="s">
        <v>13</v>
      </c>
      <c r="K8" s="24" t="s">
        <v>30</v>
      </c>
      <c r="L8" s="24" t="s">
        <v>5</v>
      </c>
      <c r="M8" s="25" t="s">
        <v>19</v>
      </c>
    </row>
    <row r="9" spans="1:13" s="2" customFormat="1" ht="18" customHeight="1">
      <c r="A9" s="22"/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5"/>
    </row>
    <row r="10" spans="1:13" s="1" customFormat="1" ht="18" customHeight="1">
      <c r="A10" s="22" t="s">
        <v>11</v>
      </c>
      <c r="B10" s="22"/>
      <c r="C10" s="26">
        <v>1242.74</v>
      </c>
      <c r="D10" s="26">
        <v>1115.37</v>
      </c>
      <c r="E10" s="26">
        <v>1003.38</v>
      </c>
      <c r="F10" s="26">
        <v>876.02</v>
      </c>
      <c r="G10" s="26">
        <v>799.29</v>
      </c>
      <c r="H10" s="26">
        <v>727.75</v>
      </c>
      <c r="I10" s="26">
        <v>652.43</v>
      </c>
      <c r="J10" s="26">
        <v>608.99</v>
      </c>
      <c r="K10" s="26">
        <v>593.11</v>
      </c>
      <c r="L10" s="26">
        <v>525.1</v>
      </c>
      <c r="M10" s="27">
        <v>693.702742</v>
      </c>
    </row>
    <row r="11" spans="1:13" s="1" customFormat="1" ht="18" customHeight="1">
      <c r="A11" s="22" t="s">
        <v>12</v>
      </c>
      <c r="B11" s="22"/>
      <c r="C11" s="26">
        <v>542.7</v>
      </c>
      <c r="D11" s="26">
        <v>537.59</v>
      </c>
      <c r="E11" s="26">
        <v>536.71</v>
      </c>
      <c r="F11" s="26">
        <v>531.59</v>
      </c>
      <c r="G11" s="26">
        <v>528.26</v>
      </c>
      <c r="H11" s="26">
        <v>524.94</v>
      </c>
      <c r="I11" s="26">
        <v>522.37</v>
      </c>
      <c r="J11" s="26">
        <v>520.64</v>
      </c>
      <c r="K11" s="26">
        <v>520.51</v>
      </c>
      <c r="L11" s="26">
        <v>518.45</v>
      </c>
      <c r="M11" s="27">
        <v>524.0574320000001</v>
      </c>
    </row>
    <row r="12" spans="1:13" s="1" customFormat="1" ht="18" customHeight="1">
      <c r="A12" s="22" t="s">
        <v>8</v>
      </c>
      <c r="B12" s="28">
        <v>2</v>
      </c>
      <c r="C12" s="26">
        <v>81.6</v>
      </c>
      <c r="D12" s="26">
        <v>78.5</v>
      </c>
      <c r="E12" s="26">
        <v>75.4</v>
      </c>
      <c r="F12" s="26">
        <v>72.3</v>
      </c>
      <c r="G12" s="26">
        <v>69.72</v>
      </c>
      <c r="H12" s="26">
        <v>66.1</v>
      </c>
      <c r="I12" s="26">
        <v>65.08</v>
      </c>
      <c r="J12" s="26">
        <v>62.5</v>
      </c>
      <c r="K12" s="26">
        <v>61.98</v>
      </c>
      <c r="L12" s="26">
        <v>60.94</v>
      </c>
      <c r="M12" s="27">
        <v>65.65834199999999</v>
      </c>
    </row>
    <row r="13" spans="1:13" s="1" customFormat="1" ht="18" customHeight="1">
      <c r="A13" s="22" t="s">
        <v>36</v>
      </c>
      <c r="B13" s="28"/>
      <c r="C13" s="26">
        <v>46.48</v>
      </c>
      <c r="D13" s="26">
        <v>41.32</v>
      </c>
      <c r="E13" s="26"/>
      <c r="F13" s="26"/>
      <c r="G13" s="26"/>
      <c r="H13" s="26"/>
      <c r="I13" s="26"/>
      <c r="J13" s="26"/>
      <c r="K13" s="26"/>
      <c r="L13" s="26"/>
      <c r="M13" s="27"/>
    </row>
    <row r="14" spans="1:13" ht="18" customHeight="1">
      <c r="A14" s="22" t="s">
        <v>1</v>
      </c>
      <c r="B14" s="28"/>
      <c r="C14" s="26">
        <v>1913.52</v>
      </c>
      <c r="D14" s="26">
        <v>1772.78</v>
      </c>
      <c r="E14" s="26">
        <v>1615.49</v>
      </c>
      <c r="F14" s="26">
        <v>1479.91</v>
      </c>
      <c r="G14" s="26">
        <v>1397.27</v>
      </c>
      <c r="H14" s="26">
        <v>1318.79</v>
      </c>
      <c r="I14" s="26">
        <v>1239.88</v>
      </c>
      <c r="J14" s="26">
        <v>1192.13</v>
      </c>
      <c r="K14" s="26">
        <v>1175.6</v>
      </c>
      <c r="L14" s="26">
        <v>1104.49</v>
      </c>
      <c r="M14" s="64">
        <v>1284.055844</v>
      </c>
    </row>
    <row r="15" spans="1:13" ht="18" customHeight="1">
      <c r="A15" s="29" t="s">
        <v>41</v>
      </c>
      <c r="B15" s="30">
        <v>14</v>
      </c>
      <c r="C15" s="31">
        <v>26789.28</v>
      </c>
      <c r="D15" s="31">
        <v>24818.92</v>
      </c>
      <c r="E15" s="31">
        <v>22616.86</v>
      </c>
      <c r="F15" s="31">
        <v>20718.74</v>
      </c>
      <c r="G15" s="31">
        <v>19561.78</v>
      </c>
      <c r="H15" s="31">
        <v>18463.06</v>
      </c>
      <c r="I15" s="31">
        <v>17358.32</v>
      </c>
      <c r="J15" s="31">
        <v>16689.82</v>
      </c>
      <c r="K15" s="31">
        <v>16458.4</v>
      </c>
      <c r="L15" s="31">
        <v>15462.86</v>
      </c>
      <c r="M15" s="65">
        <v>17976.781816</v>
      </c>
    </row>
    <row r="16" spans="1:13" ht="18" customHeight="1">
      <c r="A16" s="22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2"/>
    </row>
    <row r="17" spans="1:13" ht="18" customHeight="1">
      <c r="A17" s="22" t="s">
        <v>46</v>
      </c>
      <c r="B17" s="33">
        <f>28.98%</f>
        <v>0.2898</v>
      </c>
      <c r="C17" s="26">
        <v>7763.53</v>
      </c>
      <c r="D17" s="26">
        <v>7192.52</v>
      </c>
      <c r="E17" s="26">
        <v>6554.37</v>
      </c>
      <c r="F17" s="26">
        <v>6004.29</v>
      </c>
      <c r="G17" s="26">
        <v>5669</v>
      </c>
      <c r="H17" s="26">
        <v>5350.59</v>
      </c>
      <c r="I17" s="26">
        <v>5030.44</v>
      </c>
      <c r="J17" s="26">
        <v>4836.71</v>
      </c>
      <c r="K17" s="26">
        <v>4769.64</v>
      </c>
      <c r="L17" s="26">
        <v>4481.14</v>
      </c>
      <c r="M17" s="27">
        <v>5209.668662</v>
      </c>
    </row>
    <row r="18" spans="1:13" ht="18" customHeight="1">
      <c r="A18" s="22" t="s">
        <v>38</v>
      </c>
      <c r="B18" s="34">
        <f>2.2%</f>
        <v>0.022000000000000002</v>
      </c>
      <c r="C18" s="26">
        <v>589.36</v>
      </c>
      <c r="D18" s="26">
        <v>546.02</v>
      </c>
      <c r="E18" s="26">
        <v>497.57</v>
      </c>
      <c r="F18" s="26">
        <v>455.81</v>
      </c>
      <c r="G18" s="26">
        <v>430.36</v>
      </c>
      <c r="H18" s="26">
        <v>406.19</v>
      </c>
      <c r="I18" s="26">
        <v>381.88</v>
      </c>
      <c r="J18" s="26">
        <v>367.18</v>
      </c>
      <c r="K18" s="26">
        <v>362.08</v>
      </c>
      <c r="L18" s="26">
        <v>340.18</v>
      </c>
      <c r="M18" s="27">
        <v>395.48845</v>
      </c>
    </row>
    <row r="19" spans="1:13" ht="18" customHeight="1">
      <c r="A19" s="29" t="s">
        <v>3</v>
      </c>
      <c r="B19" s="30"/>
      <c r="C19" s="31">
        <v>8352.89</v>
      </c>
      <c r="D19" s="31">
        <v>7738.54</v>
      </c>
      <c r="E19" s="31">
        <v>7051.94</v>
      </c>
      <c r="F19" s="31">
        <v>6460.1</v>
      </c>
      <c r="G19" s="31">
        <v>6099.36</v>
      </c>
      <c r="H19" s="31">
        <v>5756.78</v>
      </c>
      <c r="I19" s="31">
        <v>5412.32</v>
      </c>
      <c r="J19" s="31">
        <v>5203.89</v>
      </c>
      <c r="K19" s="31">
        <v>5131.72</v>
      </c>
      <c r="L19" s="31">
        <v>4821.32</v>
      </c>
      <c r="M19" s="65">
        <v>5605.157112</v>
      </c>
    </row>
    <row r="20" spans="1:13" ht="18" customHeight="1">
      <c r="A20" s="22" t="s">
        <v>4</v>
      </c>
      <c r="B20" s="28"/>
      <c r="C20" s="26">
        <v>1984.39</v>
      </c>
      <c r="D20" s="26">
        <v>1838.44</v>
      </c>
      <c r="E20" s="26">
        <v>1675.32</v>
      </c>
      <c r="F20" s="26">
        <v>1534.72</v>
      </c>
      <c r="G20" s="26">
        <v>1449.02</v>
      </c>
      <c r="H20" s="26">
        <v>1367.63</v>
      </c>
      <c r="I20" s="26">
        <v>1285.8</v>
      </c>
      <c r="J20" s="26">
        <v>1236.28</v>
      </c>
      <c r="K20" s="26">
        <v>1219.14</v>
      </c>
      <c r="L20" s="26">
        <v>1145.4</v>
      </c>
      <c r="M20" s="27">
        <v>1331.6117330000002</v>
      </c>
    </row>
    <row r="21" spans="1:13" s="1" customFormat="1" ht="18" customHeight="1">
      <c r="A21" s="22" t="s">
        <v>56</v>
      </c>
      <c r="B21" s="35">
        <v>0.02747031</v>
      </c>
      <c r="C21" s="26">
        <v>327.07</v>
      </c>
      <c r="D21" s="26">
        <v>303.02</v>
      </c>
      <c r="E21" s="26">
        <v>276.13</v>
      </c>
      <c r="F21" s="26">
        <v>252.96</v>
      </c>
      <c r="G21" s="26">
        <v>238.83</v>
      </c>
      <c r="H21" s="26">
        <v>225.42</v>
      </c>
      <c r="I21" s="26">
        <v>211.93</v>
      </c>
      <c r="J21" s="26">
        <v>203.77</v>
      </c>
      <c r="K21" s="26">
        <v>200.94</v>
      </c>
      <c r="L21" s="26">
        <v>188.79</v>
      </c>
      <c r="M21" s="27">
        <v>219.480834</v>
      </c>
    </row>
    <row r="22" spans="1:13" ht="18" customHeight="1">
      <c r="A22" s="36" t="s">
        <v>15</v>
      </c>
      <c r="B22" s="34">
        <f>0.2%</f>
        <v>0.002</v>
      </c>
      <c r="C22" s="26">
        <v>49.98</v>
      </c>
      <c r="D22" s="26">
        <v>46.34</v>
      </c>
      <c r="E22" s="26">
        <v>43.12</v>
      </c>
      <c r="F22" s="26">
        <v>39.48</v>
      </c>
      <c r="G22" s="26">
        <v>37.24</v>
      </c>
      <c r="H22" s="26">
        <v>35.14</v>
      </c>
      <c r="I22" s="26">
        <v>32.9</v>
      </c>
      <c r="J22" s="26">
        <v>31.64</v>
      </c>
      <c r="K22" s="26">
        <v>31.22</v>
      </c>
      <c r="L22" s="26">
        <v>29.26</v>
      </c>
      <c r="M22" s="27">
        <v>34.139476</v>
      </c>
    </row>
    <row r="23" spans="1:13" ht="18" customHeight="1">
      <c r="A23" s="36" t="s">
        <v>20</v>
      </c>
      <c r="B23" s="37">
        <f>10%</f>
        <v>0.1</v>
      </c>
      <c r="C23" s="26">
        <v>5</v>
      </c>
      <c r="D23" s="26">
        <v>4.63</v>
      </c>
      <c r="E23" s="26">
        <v>4.31</v>
      </c>
      <c r="F23" s="26">
        <v>3.95</v>
      </c>
      <c r="G23" s="26">
        <v>3.72</v>
      </c>
      <c r="H23" s="26">
        <v>3.51</v>
      </c>
      <c r="I23" s="26">
        <v>3.29</v>
      </c>
      <c r="J23" s="26">
        <v>3.16</v>
      </c>
      <c r="K23" s="26">
        <v>3.12</v>
      </c>
      <c r="L23" s="26">
        <v>2.93</v>
      </c>
      <c r="M23" s="27">
        <v>3.4119320000000006</v>
      </c>
    </row>
    <row r="24" spans="1:13" ht="18" customHeight="1">
      <c r="A24" s="36" t="s">
        <v>47</v>
      </c>
      <c r="B24" s="37"/>
      <c r="C24" s="26">
        <v>302</v>
      </c>
      <c r="D24" s="26">
        <v>302</v>
      </c>
      <c r="E24" s="26"/>
      <c r="F24" s="26"/>
      <c r="G24" s="26"/>
      <c r="H24" s="26"/>
      <c r="I24" s="26"/>
      <c r="J24" s="26"/>
      <c r="K24" s="26"/>
      <c r="L24" s="26"/>
      <c r="M24" s="27">
        <v>4.409200000000001</v>
      </c>
    </row>
    <row r="25" spans="1:13" ht="18" customHeight="1">
      <c r="A25" s="36" t="s">
        <v>57</v>
      </c>
      <c r="B25" s="37"/>
      <c r="C25" s="26"/>
      <c r="D25" s="26"/>
      <c r="E25" s="26">
        <v>84</v>
      </c>
      <c r="F25" s="26">
        <v>84</v>
      </c>
      <c r="G25" s="26">
        <v>84</v>
      </c>
      <c r="H25" s="26">
        <v>84</v>
      </c>
      <c r="I25" s="26">
        <v>84</v>
      </c>
      <c r="J25" s="26">
        <v>84</v>
      </c>
      <c r="K25" s="26">
        <v>84</v>
      </c>
      <c r="L25" s="26">
        <v>84</v>
      </c>
      <c r="M25" s="27">
        <v>82.7736</v>
      </c>
    </row>
    <row r="26" spans="1:13" ht="18" customHeight="1">
      <c r="A26" s="36" t="s">
        <v>27</v>
      </c>
      <c r="B26" s="33">
        <f>20%*0.55%</f>
        <v>0.0011</v>
      </c>
      <c r="C26" s="26">
        <v>29.47</v>
      </c>
      <c r="D26" s="26">
        <v>27.3</v>
      </c>
      <c r="E26" s="26">
        <v>24.88</v>
      </c>
      <c r="F26" s="26">
        <v>22.79</v>
      </c>
      <c r="G26" s="26">
        <v>21.52</v>
      </c>
      <c r="H26" s="26">
        <v>20.31</v>
      </c>
      <c r="I26" s="26">
        <v>19.09</v>
      </c>
      <c r="J26" s="26">
        <v>18.36</v>
      </c>
      <c r="K26" s="26">
        <v>18.1</v>
      </c>
      <c r="L26" s="26">
        <v>17.01</v>
      </c>
      <c r="M26" s="64">
        <v>19.773401</v>
      </c>
    </row>
    <row r="27" spans="1:13" s="6" customFormat="1" ht="18" customHeight="1">
      <c r="A27" s="29" t="s">
        <v>10</v>
      </c>
      <c r="B27" s="38"/>
      <c r="C27" s="31">
        <v>37840.08</v>
      </c>
      <c r="D27" s="31">
        <v>35079.19</v>
      </c>
      <c r="E27" s="31">
        <v>31776.56</v>
      </c>
      <c r="F27" s="31">
        <v>29116.74</v>
      </c>
      <c r="G27" s="31">
        <v>27495.47</v>
      </c>
      <c r="H27" s="31">
        <v>25955.85</v>
      </c>
      <c r="I27" s="31">
        <v>24407.65</v>
      </c>
      <c r="J27" s="31">
        <v>23470.92</v>
      </c>
      <c r="K27" s="31">
        <v>23146.64</v>
      </c>
      <c r="L27" s="31">
        <v>21751.57</v>
      </c>
      <c r="M27" s="66">
        <v>25277.539104</v>
      </c>
    </row>
    <row r="28" spans="1:13" s="6" customFormat="1" ht="18" customHeight="1">
      <c r="A28" s="29" t="s">
        <v>52</v>
      </c>
      <c r="B28" s="40">
        <f>D47</f>
        <v>1604</v>
      </c>
      <c r="C28" s="31">
        <v>23.59</v>
      </c>
      <c r="D28" s="31">
        <v>21.87</v>
      </c>
      <c r="E28" s="31">
        <v>19.81</v>
      </c>
      <c r="F28" s="31">
        <v>18.15</v>
      </c>
      <c r="G28" s="31">
        <v>17.14</v>
      </c>
      <c r="H28" s="31">
        <v>16.18</v>
      </c>
      <c r="I28" s="31">
        <v>15.22</v>
      </c>
      <c r="J28" s="31">
        <v>14.63</v>
      </c>
      <c r="K28" s="31">
        <v>14.43</v>
      </c>
      <c r="L28" s="31">
        <v>13.56</v>
      </c>
      <c r="M28" s="41">
        <v>15.758353999999999</v>
      </c>
    </row>
    <row r="29" spans="1:13" s="5" customFormat="1" ht="18" customHeight="1">
      <c r="A29" s="22" t="s">
        <v>9</v>
      </c>
      <c r="B29" s="42">
        <f>4.25%</f>
        <v>0.0425</v>
      </c>
      <c r="C29" s="43">
        <v>0.99</v>
      </c>
      <c r="D29" s="43">
        <v>0.91</v>
      </c>
      <c r="E29" s="43">
        <v>0.83</v>
      </c>
      <c r="F29" s="43">
        <v>0.76</v>
      </c>
      <c r="G29" s="43">
        <v>0.72</v>
      </c>
      <c r="H29" s="43">
        <v>0.68</v>
      </c>
      <c r="I29" s="43">
        <v>0.64</v>
      </c>
      <c r="J29" s="43">
        <v>0.61</v>
      </c>
      <c r="K29" s="43">
        <v>0.6</v>
      </c>
      <c r="L29" s="43">
        <v>0.57</v>
      </c>
      <c r="M29" s="27">
        <v>0.6602720000000001</v>
      </c>
    </row>
    <row r="30" spans="1:13" s="5" customFormat="1" ht="18" customHeight="1">
      <c r="A30" s="22" t="s">
        <v>35</v>
      </c>
      <c r="B30" s="44">
        <f>33%</f>
        <v>0.33</v>
      </c>
      <c r="C30" s="45">
        <v>0.33</v>
      </c>
      <c r="D30" s="45">
        <v>0.3</v>
      </c>
      <c r="E30" s="45">
        <v>0.27</v>
      </c>
      <c r="F30" s="45">
        <v>0.25</v>
      </c>
      <c r="G30" s="45">
        <v>0.24</v>
      </c>
      <c r="H30" s="45">
        <v>0.22</v>
      </c>
      <c r="I30" s="45">
        <v>0.21</v>
      </c>
      <c r="J30" s="45">
        <v>0.2</v>
      </c>
      <c r="K30" s="45">
        <v>0.2</v>
      </c>
      <c r="L30" s="45">
        <v>0.19</v>
      </c>
      <c r="M30" s="27">
        <v>0.21726299999999998</v>
      </c>
    </row>
    <row r="31" spans="1:13" s="1" customFormat="1" ht="18" customHeight="1">
      <c r="A31" s="29" t="s">
        <v>53</v>
      </c>
      <c r="B31" s="30"/>
      <c r="C31" s="46">
        <v>24.91</v>
      </c>
      <c r="D31" s="46">
        <v>23.08</v>
      </c>
      <c r="E31" s="46">
        <v>20.91</v>
      </c>
      <c r="F31" s="46">
        <v>19.16</v>
      </c>
      <c r="G31" s="46">
        <v>18.1</v>
      </c>
      <c r="H31" s="46">
        <v>17.08</v>
      </c>
      <c r="I31" s="46">
        <v>16.07</v>
      </c>
      <c r="J31" s="46">
        <v>15.44</v>
      </c>
      <c r="K31" s="46">
        <v>15.23</v>
      </c>
      <c r="L31" s="46">
        <v>14.32</v>
      </c>
      <c r="M31" s="41">
        <v>16.635889</v>
      </c>
    </row>
    <row r="32" spans="1:13" s="1" customFormat="1" ht="18" customHeight="1">
      <c r="A32" s="69" t="s">
        <v>54</v>
      </c>
      <c r="B32" s="62"/>
      <c r="C32" s="63">
        <v>24.45</v>
      </c>
      <c r="D32" s="63">
        <v>22.65</v>
      </c>
      <c r="E32" s="63">
        <v>20.5</v>
      </c>
      <c r="F32" s="63">
        <v>18.78</v>
      </c>
      <c r="G32" s="63">
        <v>17.71</v>
      </c>
      <c r="H32" s="63">
        <v>16.71</v>
      </c>
      <c r="I32" s="63">
        <v>15.71</v>
      </c>
      <c r="J32" s="63">
        <v>15.1</v>
      </c>
      <c r="K32" s="63">
        <v>14.88</v>
      </c>
      <c r="L32" s="63">
        <v>13.99</v>
      </c>
      <c r="M32" s="41">
        <v>16.271541999999997</v>
      </c>
    </row>
    <row r="33" spans="1:13" s="1" customFormat="1" ht="18" customHeight="1">
      <c r="A33" s="69" t="s">
        <v>55</v>
      </c>
      <c r="B33" s="62"/>
      <c r="C33" s="63">
        <v>24.28</v>
      </c>
      <c r="D33" s="63">
        <v>22.48</v>
      </c>
      <c r="E33" s="63">
        <v>20.33</v>
      </c>
      <c r="F33" s="63">
        <v>18.6</v>
      </c>
      <c r="G33" s="63">
        <v>17.54</v>
      </c>
      <c r="H33" s="63">
        <v>16.54</v>
      </c>
      <c r="I33" s="63">
        <v>15.54</v>
      </c>
      <c r="J33" s="63">
        <v>14.92</v>
      </c>
      <c r="K33" s="63">
        <v>14.71</v>
      </c>
      <c r="L33" s="63">
        <v>13.8</v>
      </c>
      <c r="M33" s="41">
        <v>16.099066</v>
      </c>
    </row>
    <row r="34" spans="1:13" s="1" customFormat="1" ht="18" customHeight="1" hidden="1">
      <c r="A34" s="1" t="s">
        <v>37</v>
      </c>
      <c r="C34" s="17">
        <v>0.66</v>
      </c>
      <c r="D34" s="17">
        <v>0.8</v>
      </c>
      <c r="E34" s="17">
        <v>1.25</v>
      </c>
      <c r="F34" s="17">
        <v>5.72</v>
      </c>
      <c r="G34" s="17">
        <v>14.11</v>
      </c>
      <c r="H34" s="17">
        <v>24.93</v>
      </c>
      <c r="I34" s="17">
        <v>17.89</v>
      </c>
      <c r="J34" s="17">
        <v>8.06</v>
      </c>
      <c r="K34" s="20">
        <v>21.09</v>
      </c>
      <c r="L34" s="17">
        <v>5.49</v>
      </c>
      <c r="M34" s="39">
        <f>SUMPRODUCT(C34:L34,$C$34:$L$34)/100</f>
        <v>17.158974</v>
      </c>
    </row>
    <row r="35" spans="3:13" s="1" customFormat="1" ht="18" customHeight="1">
      <c r="C35" s="17"/>
      <c r="D35" s="17"/>
      <c r="E35" s="17"/>
      <c r="F35" s="17"/>
      <c r="G35" s="17"/>
      <c r="H35" s="17"/>
      <c r="I35" s="17"/>
      <c r="J35" s="17"/>
      <c r="K35" s="20"/>
      <c r="L35" s="17"/>
      <c r="M35" s="39"/>
    </row>
    <row r="36" spans="1:13" s="1" customFormat="1" ht="18" customHeight="1">
      <c r="A36" s="50" t="s">
        <v>6</v>
      </c>
      <c r="C36" s="51"/>
      <c r="D36" s="52"/>
      <c r="E36" s="80" t="s">
        <v>58</v>
      </c>
      <c r="F36" s="81"/>
      <c r="G36" s="81"/>
      <c r="H36" s="81"/>
      <c r="I36" s="81"/>
      <c r="J36" s="81"/>
      <c r="K36" s="81"/>
      <c r="L36" s="81"/>
      <c r="M36" s="81"/>
    </row>
    <row r="37" spans="1:13" s="1" customFormat="1" ht="18" customHeight="1">
      <c r="A37" s="53" t="s">
        <v>39</v>
      </c>
      <c r="B37" s="51">
        <v>40</v>
      </c>
      <c r="C37" s="20"/>
      <c r="D37" s="54">
        <v>2088</v>
      </c>
      <c r="E37" s="82"/>
      <c r="F37" s="81"/>
      <c r="G37" s="81"/>
      <c r="H37" s="81"/>
      <c r="I37" s="81"/>
      <c r="J37" s="81"/>
      <c r="K37" s="81"/>
      <c r="L37" s="81"/>
      <c r="M37" s="81"/>
    </row>
    <row r="38" spans="1:13" s="1" customFormat="1" ht="18" customHeight="1">
      <c r="A38" s="53" t="s">
        <v>23</v>
      </c>
      <c r="B38" s="47">
        <f>ROUND((365*3+366)/4/7,1)</f>
        <v>52.2</v>
      </c>
      <c r="C38" s="48"/>
      <c r="D38" s="55"/>
      <c r="E38" s="80" t="s">
        <v>59</v>
      </c>
      <c r="F38" s="81"/>
      <c r="G38" s="81"/>
      <c r="H38" s="81"/>
      <c r="I38" s="81"/>
      <c r="J38" s="81"/>
      <c r="K38" s="81"/>
      <c r="L38" s="81"/>
      <c r="M38" s="81"/>
    </row>
    <row r="39" spans="1:13" s="1" customFormat="1" ht="18" customHeight="1">
      <c r="A39" s="53" t="s">
        <v>16</v>
      </c>
      <c r="B39" s="9"/>
      <c r="C39" s="49">
        <v>173</v>
      </c>
      <c r="D39" s="56"/>
      <c r="E39" s="82"/>
      <c r="F39" s="81"/>
      <c r="G39" s="81"/>
      <c r="H39" s="81"/>
      <c r="I39" s="81"/>
      <c r="J39" s="81"/>
      <c r="K39" s="81"/>
      <c r="L39" s="81"/>
      <c r="M39" s="81"/>
    </row>
    <row r="40" spans="1:13" s="1" customFormat="1" ht="18" customHeight="1">
      <c r="A40" s="53" t="s">
        <v>17</v>
      </c>
      <c r="B40" s="8">
        <v>26</v>
      </c>
      <c r="C40" s="49">
        <v>7</v>
      </c>
      <c r="D40" s="55"/>
      <c r="E40" s="80" t="s">
        <v>60</v>
      </c>
      <c r="F40" s="81"/>
      <c r="G40" s="81"/>
      <c r="H40" s="81"/>
      <c r="I40" s="81"/>
      <c r="J40" s="81"/>
      <c r="K40" s="81"/>
      <c r="L40" s="81"/>
      <c r="M40" s="81"/>
    </row>
    <row r="41" spans="1:13" s="1" customFormat="1" ht="18" customHeight="1">
      <c r="A41" s="53" t="s">
        <v>21</v>
      </c>
      <c r="B41" s="8">
        <v>1</v>
      </c>
      <c r="C41" s="49">
        <v>104</v>
      </c>
      <c r="D41" s="55"/>
      <c r="E41" s="82"/>
      <c r="F41" s="81"/>
      <c r="G41" s="81"/>
      <c r="H41" s="81"/>
      <c r="I41" s="81"/>
      <c r="J41" s="81"/>
      <c r="K41" s="81"/>
      <c r="L41" s="81"/>
      <c r="M41" s="81"/>
    </row>
    <row r="42" spans="1:6" s="1" customFormat="1" ht="18" customHeight="1">
      <c r="A42" s="53" t="s">
        <v>40</v>
      </c>
      <c r="B42" s="8"/>
      <c r="C42" s="49">
        <v>80</v>
      </c>
      <c r="D42" s="55"/>
      <c r="E42" s="4" t="s">
        <v>48</v>
      </c>
      <c r="F42" s="2"/>
    </row>
    <row r="43" spans="1:6" s="1" customFormat="1" ht="18" customHeight="1">
      <c r="A43" s="53" t="s">
        <v>34</v>
      </c>
      <c r="B43" s="8">
        <v>12</v>
      </c>
      <c r="C43" s="49">
        <v>100</v>
      </c>
      <c r="D43" s="55"/>
      <c r="E43" s="18"/>
      <c r="F43" s="2"/>
    </row>
    <row r="44" spans="1:10" s="1" customFormat="1" ht="18" customHeight="1">
      <c r="A44" s="53" t="s">
        <v>18</v>
      </c>
      <c r="B44" s="8">
        <v>15</v>
      </c>
      <c r="C44" s="49">
        <v>13</v>
      </c>
      <c r="D44" s="55"/>
      <c r="E44" s="2"/>
      <c r="F44" s="2"/>
      <c r="J44" s="67"/>
    </row>
    <row r="45" spans="1:6" ht="18" customHeight="1">
      <c r="A45" s="57" t="s">
        <v>22</v>
      </c>
      <c r="B45" s="8">
        <v>2</v>
      </c>
      <c r="C45" s="49">
        <v>7</v>
      </c>
      <c r="D45" s="55"/>
      <c r="F45" s="2"/>
    </row>
    <row r="46" spans="1:7" ht="18" customHeight="1">
      <c r="A46" s="53" t="s">
        <v>24</v>
      </c>
      <c r="B46" s="8">
        <v>1</v>
      </c>
      <c r="C46" s="21">
        <v>484</v>
      </c>
      <c r="D46" s="55"/>
      <c r="F46" s="2"/>
      <c r="G46" s="11"/>
    </row>
    <row r="47" spans="1:7" ht="18" customHeight="1">
      <c r="A47" s="58" t="s">
        <v>7</v>
      </c>
      <c r="B47" s="9"/>
      <c r="C47" s="59"/>
      <c r="D47" s="60">
        <v>1604</v>
      </c>
      <c r="G47" s="11"/>
    </row>
    <row r="48" spans="6:7" ht="15.75">
      <c r="F48" s="1"/>
      <c r="G48" s="11"/>
    </row>
    <row r="49" spans="6:7" ht="15.75">
      <c r="F49" s="1"/>
      <c r="G49" s="11"/>
    </row>
    <row r="50" spans="6:7" ht="15.75">
      <c r="F50" s="1"/>
      <c r="G50" s="11"/>
    </row>
    <row r="51" spans="6:7" ht="15.75">
      <c r="F51" s="1"/>
      <c r="G51" s="11"/>
    </row>
    <row r="52" spans="6:7" ht="15.75">
      <c r="F52" s="1"/>
      <c r="G52" s="11"/>
    </row>
    <row r="53" spans="6:7" ht="15.75">
      <c r="F53" s="1"/>
      <c r="G53" s="11"/>
    </row>
    <row r="54" spans="6:7" ht="15.75">
      <c r="F54" s="1"/>
      <c r="G54" s="11"/>
    </row>
    <row r="55" spans="6:7" ht="15.75">
      <c r="F55" s="1"/>
      <c r="G55" s="11"/>
    </row>
    <row r="56" spans="6:7" ht="15.75">
      <c r="F56" s="1"/>
      <c r="G56" s="18"/>
    </row>
    <row r="57" ht="15.75">
      <c r="G57" s="12"/>
    </row>
  </sheetData>
  <mergeCells count="7">
    <mergeCell ref="A1:M1"/>
    <mergeCell ref="A2:M2"/>
    <mergeCell ref="E36:M37"/>
    <mergeCell ref="E38:M39"/>
    <mergeCell ref="E40:M41"/>
    <mergeCell ref="L6:M6"/>
    <mergeCell ref="A4:M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65"/>
  <sheetViews>
    <sheetView showGridLines="0" tabSelected="1" workbookViewId="0" topLeftCell="J1">
      <selection activeCell="N10" sqref="N10:AW11"/>
    </sheetView>
  </sheetViews>
  <sheetFormatPr defaultColWidth="10.77734375" defaultRowHeight="15.75"/>
  <cols>
    <col min="1" max="1" width="45.77734375" style="0" customWidth="1"/>
    <col min="2" max="2" width="13.10546875" style="0" hidden="1" customWidth="1"/>
    <col min="3" max="7" width="12.77734375" style="0" customWidth="1"/>
    <col min="8" max="8" width="12.77734375" style="12" customWidth="1"/>
    <col min="9" max="13" width="12.77734375" style="0" customWidth="1"/>
  </cols>
  <sheetData>
    <row r="1" spans="1:13" s="3" customFormat="1" ht="18.75" customHeight="1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3" customFormat="1" ht="18.75" customHeight="1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="1" customFormat="1" ht="18.75" customHeight="1">
      <c r="H3" s="11"/>
    </row>
    <row r="4" spans="1:13" s="4" customFormat="1" ht="18.75" customHeight="1">
      <c r="A4" s="77" t="s">
        <v>43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4" customFormat="1" ht="18.75" customHeight="1">
      <c r="A5" s="19"/>
      <c r="B5" s="2"/>
      <c r="C5" s="2"/>
      <c r="D5" s="2"/>
      <c r="E5" s="2"/>
      <c r="F5" s="2"/>
      <c r="G5" s="2"/>
      <c r="H5" s="12"/>
      <c r="I5" s="2"/>
      <c r="J5" s="2"/>
      <c r="L5" s="14"/>
      <c r="M5" s="13"/>
    </row>
    <row r="6" spans="1:13" s="1" customFormat="1" ht="18.75" customHeight="1">
      <c r="A6" s="61" t="s">
        <v>14</v>
      </c>
      <c r="G6" s="17"/>
      <c r="H6" s="17"/>
      <c r="L6" s="75" t="s">
        <v>49</v>
      </c>
      <c r="M6" s="76"/>
    </row>
    <row r="7" s="2" customFormat="1" ht="18.75" customHeight="1">
      <c r="C7" s="10"/>
    </row>
    <row r="8" spans="1:13" s="2" customFormat="1" ht="18.75" customHeight="1">
      <c r="A8" s="22" t="s">
        <v>0</v>
      </c>
      <c r="B8" s="22"/>
      <c r="C8" s="23" t="s">
        <v>25</v>
      </c>
      <c r="D8" s="23" t="s">
        <v>26</v>
      </c>
      <c r="E8" s="24" t="s">
        <v>31</v>
      </c>
      <c r="F8" s="24" t="s">
        <v>32</v>
      </c>
      <c r="G8" s="24" t="s">
        <v>33</v>
      </c>
      <c r="H8" s="24" t="s">
        <v>28</v>
      </c>
      <c r="I8" s="24" t="s">
        <v>29</v>
      </c>
      <c r="J8" s="24" t="s">
        <v>13</v>
      </c>
      <c r="K8" s="24" t="s">
        <v>30</v>
      </c>
      <c r="L8" s="24" t="s">
        <v>5</v>
      </c>
      <c r="M8" s="25" t="s">
        <v>19</v>
      </c>
    </row>
    <row r="9" spans="1:13" s="2" customFormat="1" ht="18.75" customHeight="1">
      <c r="A9" s="22"/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5"/>
    </row>
    <row r="10" spans="1:13" s="1" customFormat="1" ht="18.75" customHeight="1">
      <c r="A10" s="22" t="s">
        <v>11</v>
      </c>
      <c r="B10" s="22"/>
      <c r="C10" s="26">
        <v>1306.88</v>
      </c>
      <c r="D10" s="26">
        <v>1174.75</v>
      </c>
      <c r="E10" s="26">
        <v>1058.7</v>
      </c>
      <c r="F10" s="26">
        <v>926.58</v>
      </c>
      <c r="G10" s="26">
        <v>846.98</v>
      </c>
      <c r="H10" s="26">
        <v>772.75</v>
      </c>
      <c r="I10" s="26">
        <v>694.64</v>
      </c>
      <c r="J10" s="26">
        <v>649.57</v>
      </c>
      <c r="K10" s="26">
        <v>633.11</v>
      </c>
      <c r="L10" s="26">
        <v>562.59</v>
      </c>
      <c r="M10" s="27">
        <v>737.4485149999999</v>
      </c>
    </row>
    <row r="11" spans="1:13" s="1" customFormat="1" ht="18.75" customHeight="1">
      <c r="A11" s="22" t="s">
        <v>12</v>
      </c>
      <c r="B11" s="22"/>
      <c r="C11" s="26">
        <v>542.7</v>
      </c>
      <c r="D11" s="26">
        <v>537.59</v>
      </c>
      <c r="E11" s="26">
        <v>536.71</v>
      </c>
      <c r="F11" s="26">
        <v>531.59</v>
      </c>
      <c r="G11" s="26">
        <v>528.26</v>
      </c>
      <c r="H11" s="26">
        <v>524.94</v>
      </c>
      <c r="I11" s="26">
        <v>522.37</v>
      </c>
      <c r="J11" s="26">
        <v>520.64</v>
      </c>
      <c r="K11" s="26">
        <v>520.51</v>
      </c>
      <c r="L11" s="26">
        <v>518.45</v>
      </c>
      <c r="M11" s="27">
        <v>524.0574320000001</v>
      </c>
    </row>
    <row r="12" spans="1:13" s="1" customFormat="1" ht="18.75" customHeight="1">
      <c r="A12" s="22" t="s">
        <v>8</v>
      </c>
      <c r="B12" s="28">
        <v>2</v>
      </c>
      <c r="C12" s="26">
        <v>81.6</v>
      </c>
      <c r="D12" s="26">
        <v>78.5</v>
      </c>
      <c r="E12" s="26">
        <v>75.4</v>
      </c>
      <c r="F12" s="26">
        <v>72.3</v>
      </c>
      <c r="G12" s="26">
        <v>69.72</v>
      </c>
      <c r="H12" s="26">
        <v>66.1</v>
      </c>
      <c r="I12" s="26">
        <v>65.08</v>
      </c>
      <c r="J12" s="26">
        <v>62.5</v>
      </c>
      <c r="K12" s="26">
        <v>61.98</v>
      </c>
      <c r="L12" s="26">
        <v>60.94</v>
      </c>
      <c r="M12" s="27">
        <v>65.65834199999999</v>
      </c>
    </row>
    <row r="13" spans="1:13" s="1" customFormat="1" ht="18.75" customHeight="1">
      <c r="A13" s="22" t="s">
        <v>36</v>
      </c>
      <c r="B13" s="28"/>
      <c r="C13" s="26">
        <v>60</v>
      </c>
      <c r="D13" s="26">
        <v>55</v>
      </c>
      <c r="E13" s="26"/>
      <c r="F13" s="26"/>
      <c r="G13" s="26"/>
      <c r="H13" s="26"/>
      <c r="I13" s="26"/>
      <c r="J13" s="26"/>
      <c r="K13" s="26"/>
      <c r="L13" s="26"/>
      <c r="M13" s="27"/>
    </row>
    <row r="14" spans="1:13" ht="18.75" customHeight="1">
      <c r="A14" s="22" t="s">
        <v>1</v>
      </c>
      <c r="B14" s="28"/>
      <c r="C14" s="26">
        <v>1991.18</v>
      </c>
      <c r="D14" s="26">
        <v>1845.84</v>
      </c>
      <c r="E14" s="26">
        <v>1670.81</v>
      </c>
      <c r="F14" s="26">
        <v>1530.47</v>
      </c>
      <c r="G14" s="26">
        <v>1444.96</v>
      </c>
      <c r="H14" s="26">
        <v>1363.79</v>
      </c>
      <c r="I14" s="26">
        <v>1282.09</v>
      </c>
      <c r="J14" s="26">
        <v>1232.71</v>
      </c>
      <c r="K14" s="26">
        <v>1215.6</v>
      </c>
      <c r="L14" s="26">
        <v>1141.98</v>
      </c>
      <c r="M14" s="64">
        <v>1328.000289</v>
      </c>
    </row>
    <row r="15" spans="1:13" ht="18.75" customHeight="1">
      <c r="A15" s="29" t="s">
        <v>41</v>
      </c>
      <c r="B15" s="30">
        <v>14</v>
      </c>
      <c r="C15" s="31">
        <v>27876.52</v>
      </c>
      <c r="D15" s="31">
        <v>25841.76</v>
      </c>
      <c r="E15" s="31">
        <v>23391.34</v>
      </c>
      <c r="F15" s="31">
        <v>21426.58</v>
      </c>
      <c r="G15" s="31">
        <v>20229.44</v>
      </c>
      <c r="H15" s="31">
        <v>19093.06</v>
      </c>
      <c r="I15" s="31">
        <v>17949.26</v>
      </c>
      <c r="J15" s="31">
        <v>17257.94</v>
      </c>
      <c r="K15" s="31">
        <v>17018.4</v>
      </c>
      <c r="L15" s="31">
        <v>15987.72</v>
      </c>
      <c r="M15" s="65">
        <v>18592.004046</v>
      </c>
    </row>
    <row r="16" spans="1:13" ht="18.75" customHeight="1">
      <c r="A16" s="22" t="s">
        <v>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2"/>
    </row>
    <row r="17" spans="1:13" ht="18.75" customHeight="1">
      <c r="A17" s="22" t="s">
        <v>46</v>
      </c>
      <c r="B17" s="33">
        <v>0.2898</v>
      </c>
      <c r="C17" s="26">
        <v>8078.62</v>
      </c>
      <c r="D17" s="26">
        <v>7488.94</v>
      </c>
      <c r="E17" s="26">
        <v>6778.81</v>
      </c>
      <c r="F17" s="26">
        <v>6209.42</v>
      </c>
      <c r="G17" s="26">
        <v>5862.49</v>
      </c>
      <c r="H17" s="26">
        <v>5533.17</v>
      </c>
      <c r="I17" s="26">
        <v>5201.7</v>
      </c>
      <c r="J17" s="26">
        <v>5001.35</v>
      </c>
      <c r="K17" s="26">
        <v>4931.93</v>
      </c>
      <c r="L17" s="26">
        <v>4633.24</v>
      </c>
      <c r="M17" s="27">
        <v>5387.962834</v>
      </c>
    </row>
    <row r="18" spans="1:13" ht="18.75" customHeight="1">
      <c r="A18" s="22" t="s">
        <v>38</v>
      </c>
      <c r="B18" s="34">
        <v>0.022000000000000002</v>
      </c>
      <c r="C18" s="26">
        <v>613.28</v>
      </c>
      <c r="D18" s="26">
        <v>568.52</v>
      </c>
      <c r="E18" s="26">
        <v>514.61</v>
      </c>
      <c r="F18" s="26">
        <v>471.38</v>
      </c>
      <c r="G18" s="26">
        <v>445.05</v>
      </c>
      <c r="H18" s="26">
        <v>420.05</v>
      </c>
      <c r="I18" s="26">
        <v>394.88</v>
      </c>
      <c r="J18" s="26">
        <v>379.67</v>
      </c>
      <c r="K18" s="26">
        <v>374.4</v>
      </c>
      <c r="L18" s="26">
        <v>351.73</v>
      </c>
      <c r="M18" s="27">
        <v>409.02276</v>
      </c>
    </row>
    <row r="19" spans="1:13" ht="18.75" customHeight="1">
      <c r="A19" s="29" t="s">
        <v>3</v>
      </c>
      <c r="B19" s="30"/>
      <c r="C19" s="31">
        <v>8691.9</v>
      </c>
      <c r="D19" s="31">
        <v>8057.46</v>
      </c>
      <c r="E19" s="31">
        <v>7293.42</v>
      </c>
      <c r="F19" s="31">
        <v>6680.8</v>
      </c>
      <c r="G19" s="31">
        <v>6307.54</v>
      </c>
      <c r="H19" s="31">
        <v>5953.22</v>
      </c>
      <c r="I19" s="31">
        <v>5596.58</v>
      </c>
      <c r="J19" s="31">
        <v>5381.02</v>
      </c>
      <c r="K19" s="31">
        <v>5306.33</v>
      </c>
      <c r="L19" s="31">
        <v>4984.97</v>
      </c>
      <c r="M19" s="65">
        <v>5796.985593999999</v>
      </c>
    </row>
    <row r="20" spans="1:13" ht="18.75" customHeight="1">
      <c r="A20" s="22" t="s">
        <v>4</v>
      </c>
      <c r="B20" s="28"/>
      <c r="C20" s="26">
        <v>2064.93</v>
      </c>
      <c r="D20" s="26">
        <v>1914.2</v>
      </c>
      <c r="E20" s="26">
        <v>1732.69</v>
      </c>
      <c r="F20" s="26">
        <v>1587.15</v>
      </c>
      <c r="G20" s="26">
        <v>1498.48</v>
      </c>
      <c r="H20" s="26">
        <v>1414.3</v>
      </c>
      <c r="I20" s="26">
        <v>1329.57</v>
      </c>
      <c r="J20" s="26">
        <v>1278.37</v>
      </c>
      <c r="K20" s="26">
        <v>1260.62</v>
      </c>
      <c r="L20" s="26">
        <v>1184.28</v>
      </c>
      <c r="M20" s="27">
        <v>1377.1846859999996</v>
      </c>
    </row>
    <row r="21" spans="1:13" s="1" customFormat="1" ht="18.75" customHeight="1">
      <c r="A21" s="22" t="s">
        <v>51</v>
      </c>
      <c r="B21" s="35">
        <v>0.03485981</v>
      </c>
      <c r="C21" s="26">
        <v>431.9</v>
      </c>
      <c r="D21" s="26">
        <v>400.37</v>
      </c>
      <c r="E21" s="26">
        <v>362.41</v>
      </c>
      <c r="F21" s="26">
        <v>331.97</v>
      </c>
      <c r="G21" s="26">
        <v>313.42</v>
      </c>
      <c r="H21" s="26">
        <v>295.81</v>
      </c>
      <c r="I21" s="26">
        <v>278.09</v>
      </c>
      <c r="J21" s="26">
        <v>267.38</v>
      </c>
      <c r="K21" s="26">
        <v>263.67</v>
      </c>
      <c r="L21" s="26">
        <v>247.7</v>
      </c>
      <c r="M21" s="27">
        <v>288.049166</v>
      </c>
    </row>
    <row r="22" spans="1:13" ht="18.75" customHeight="1">
      <c r="A22" s="36" t="s">
        <v>15</v>
      </c>
      <c r="B22" s="34">
        <v>0.002</v>
      </c>
      <c r="C22" s="26">
        <v>51.8</v>
      </c>
      <c r="D22" s="26">
        <v>47.88</v>
      </c>
      <c r="E22" s="26">
        <v>44.66</v>
      </c>
      <c r="F22" s="26">
        <v>40.88</v>
      </c>
      <c r="G22" s="26">
        <v>38.5</v>
      </c>
      <c r="H22" s="26">
        <v>36.4</v>
      </c>
      <c r="I22" s="26">
        <v>34.02</v>
      </c>
      <c r="J22" s="26">
        <v>32.76</v>
      </c>
      <c r="K22" s="26">
        <v>32.34</v>
      </c>
      <c r="L22" s="26">
        <v>30.24</v>
      </c>
      <c r="M22" s="27">
        <v>35.335692</v>
      </c>
    </row>
    <row r="23" spans="1:13" ht="18.75" customHeight="1">
      <c r="A23" s="36" t="s">
        <v>20</v>
      </c>
      <c r="B23" s="37">
        <v>0.1</v>
      </c>
      <c r="C23" s="26">
        <v>5.18</v>
      </c>
      <c r="D23" s="26">
        <v>4.79</v>
      </c>
      <c r="E23" s="26">
        <v>4.47</v>
      </c>
      <c r="F23" s="26">
        <v>4.09</v>
      </c>
      <c r="G23" s="26">
        <v>3.85</v>
      </c>
      <c r="H23" s="26">
        <v>3.64</v>
      </c>
      <c r="I23" s="26">
        <v>3.4</v>
      </c>
      <c r="J23" s="26">
        <v>3.28</v>
      </c>
      <c r="K23" s="26">
        <v>3.23</v>
      </c>
      <c r="L23" s="26">
        <v>3.02</v>
      </c>
      <c r="M23" s="27">
        <v>3.5326509999999995</v>
      </c>
    </row>
    <row r="24" spans="1:13" ht="18.75" customHeight="1">
      <c r="A24" s="36" t="s">
        <v>47</v>
      </c>
      <c r="B24" s="37"/>
      <c r="C24" s="26">
        <v>340</v>
      </c>
      <c r="D24" s="26">
        <v>340</v>
      </c>
      <c r="E24" s="26"/>
      <c r="F24" s="26"/>
      <c r="G24" s="26"/>
      <c r="H24" s="26"/>
      <c r="I24" s="26"/>
      <c r="J24" s="26"/>
      <c r="K24" s="26"/>
      <c r="L24" s="26"/>
      <c r="M24" s="27">
        <v>4.9639999999999995</v>
      </c>
    </row>
    <row r="25" spans="1:13" ht="18.75" customHeight="1">
      <c r="A25" s="36" t="s">
        <v>57</v>
      </c>
      <c r="B25" s="37"/>
      <c r="C25" s="26"/>
      <c r="D25" s="26"/>
      <c r="E25" s="26">
        <v>84</v>
      </c>
      <c r="F25" s="26">
        <v>84</v>
      </c>
      <c r="G25" s="26">
        <v>84</v>
      </c>
      <c r="H25" s="26">
        <v>84</v>
      </c>
      <c r="I25" s="26">
        <v>84</v>
      </c>
      <c r="J25" s="26">
        <v>84</v>
      </c>
      <c r="K25" s="26">
        <v>84</v>
      </c>
      <c r="L25" s="26">
        <v>84</v>
      </c>
      <c r="M25" s="27">
        <v>82.7736</v>
      </c>
    </row>
    <row r="26" spans="1:13" ht="18.75" customHeight="1">
      <c r="A26" s="36" t="s">
        <v>27</v>
      </c>
      <c r="B26" s="33">
        <v>0.0011</v>
      </c>
      <c r="C26" s="26">
        <v>30.66</v>
      </c>
      <c r="D26" s="26">
        <v>28.43</v>
      </c>
      <c r="E26" s="26">
        <v>25.73</v>
      </c>
      <c r="F26" s="26">
        <v>23.57</v>
      </c>
      <c r="G26" s="26">
        <v>22.25</v>
      </c>
      <c r="H26" s="26">
        <v>21</v>
      </c>
      <c r="I26" s="26">
        <v>19.74</v>
      </c>
      <c r="J26" s="26">
        <v>18.98</v>
      </c>
      <c r="K26" s="26">
        <v>18.72</v>
      </c>
      <c r="L26" s="26">
        <v>17.59</v>
      </c>
      <c r="M26" s="64">
        <v>20.449413000000003</v>
      </c>
    </row>
    <row r="27" spans="1:13" s="6" customFormat="1" ht="18.75" customHeight="1">
      <c r="A27" s="29" t="s">
        <v>10</v>
      </c>
      <c r="B27" s="38"/>
      <c r="C27" s="31">
        <v>39492.89</v>
      </c>
      <c r="D27" s="31">
        <v>36634.89</v>
      </c>
      <c r="E27" s="31">
        <v>32938.72</v>
      </c>
      <c r="F27" s="31">
        <v>30179.04</v>
      </c>
      <c r="G27" s="31">
        <v>28497.48</v>
      </c>
      <c r="H27" s="31">
        <v>26901.43</v>
      </c>
      <c r="I27" s="31">
        <v>25294.66</v>
      </c>
      <c r="J27" s="31">
        <v>24323.73</v>
      </c>
      <c r="K27" s="31">
        <v>23987.31</v>
      </c>
      <c r="L27" s="31">
        <v>22539.52</v>
      </c>
      <c r="M27" s="66">
        <v>26201.278848</v>
      </c>
    </row>
    <row r="28" spans="1:13" s="6" customFormat="1" ht="18.75" customHeight="1">
      <c r="A28" s="29" t="s">
        <v>52</v>
      </c>
      <c r="B28" s="40">
        <v>1604</v>
      </c>
      <c r="C28" s="31">
        <v>24.62</v>
      </c>
      <c r="D28" s="31">
        <v>22.84</v>
      </c>
      <c r="E28" s="31">
        <v>20.54</v>
      </c>
      <c r="F28" s="31">
        <v>18.81</v>
      </c>
      <c r="G28" s="31">
        <v>17.77</v>
      </c>
      <c r="H28" s="31">
        <v>16.77</v>
      </c>
      <c r="I28" s="31">
        <v>15.77</v>
      </c>
      <c r="J28" s="31">
        <v>15.16</v>
      </c>
      <c r="K28" s="31">
        <v>14.95</v>
      </c>
      <c r="L28" s="31">
        <v>14.05</v>
      </c>
      <c r="M28" s="41">
        <v>16.333451</v>
      </c>
    </row>
    <row r="29" spans="1:13" s="5" customFormat="1" ht="18.75" customHeight="1">
      <c r="A29" s="22" t="s">
        <v>62</v>
      </c>
      <c r="B29" s="42">
        <v>0.039</v>
      </c>
      <c r="C29" s="43">
        <v>0.95</v>
      </c>
      <c r="D29" s="43">
        <v>0.88</v>
      </c>
      <c r="E29" s="43">
        <v>0.79</v>
      </c>
      <c r="F29" s="43">
        <v>0.72</v>
      </c>
      <c r="G29" s="43">
        <v>0.68</v>
      </c>
      <c r="H29" s="43">
        <v>0.64</v>
      </c>
      <c r="I29" s="43">
        <v>0.61</v>
      </c>
      <c r="J29" s="43">
        <v>0.58</v>
      </c>
      <c r="K29" s="43">
        <v>0.57</v>
      </c>
      <c r="L29" s="43">
        <v>0.54</v>
      </c>
      <c r="M29" s="27">
        <v>0.6256049999999999</v>
      </c>
    </row>
    <row r="30" spans="1:13" s="5" customFormat="1" ht="18.75" customHeight="1">
      <c r="A30" s="22" t="s">
        <v>50</v>
      </c>
      <c r="B30" s="44">
        <v>0.275</v>
      </c>
      <c r="C30" s="45">
        <v>0.26</v>
      </c>
      <c r="D30" s="45">
        <v>0.24</v>
      </c>
      <c r="E30" s="45">
        <v>0.22</v>
      </c>
      <c r="F30" s="45">
        <v>0.2</v>
      </c>
      <c r="G30" s="45">
        <v>0.19</v>
      </c>
      <c r="H30" s="45">
        <v>0.18</v>
      </c>
      <c r="I30" s="45">
        <v>0.17</v>
      </c>
      <c r="J30" s="45">
        <v>0.16</v>
      </c>
      <c r="K30" s="45">
        <v>0.16</v>
      </c>
      <c r="L30" s="45">
        <v>0.15</v>
      </c>
      <c r="M30" s="64">
        <v>0.174797</v>
      </c>
    </row>
    <row r="31" spans="1:13" s="5" customFormat="1" ht="18.75" customHeight="1">
      <c r="A31" s="29" t="s">
        <v>53</v>
      </c>
      <c r="B31" s="30"/>
      <c r="C31" s="46">
        <v>25.83</v>
      </c>
      <c r="D31" s="46">
        <v>23.96</v>
      </c>
      <c r="E31" s="46">
        <v>21.55</v>
      </c>
      <c r="F31" s="46">
        <v>19.73</v>
      </c>
      <c r="G31" s="46">
        <v>18.64</v>
      </c>
      <c r="H31" s="46">
        <v>17.59</v>
      </c>
      <c r="I31" s="46">
        <v>16.55</v>
      </c>
      <c r="J31" s="46">
        <v>15.9</v>
      </c>
      <c r="K31" s="46">
        <v>15.68</v>
      </c>
      <c r="L31" s="46">
        <v>14.74</v>
      </c>
      <c r="M31" s="65">
        <v>17.133853000000002</v>
      </c>
    </row>
    <row r="32" spans="1:13" s="1" customFormat="1" ht="18.75" customHeight="1">
      <c r="A32" s="74" t="s">
        <v>63</v>
      </c>
      <c r="B32" s="30"/>
      <c r="C32" s="46">
        <v>25.44</v>
      </c>
      <c r="D32" s="46">
        <v>23.58</v>
      </c>
      <c r="E32" s="46">
        <v>21.19</v>
      </c>
      <c r="F32" s="46">
        <v>19.4</v>
      </c>
      <c r="G32" s="46">
        <v>18.32</v>
      </c>
      <c r="H32" s="46">
        <v>17.28</v>
      </c>
      <c r="I32" s="46">
        <v>16.24</v>
      </c>
      <c r="J32" s="46">
        <v>15.61</v>
      </c>
      <c r="K32" s="46">
        <v>15.38</v>
      </c>
      <c r="L32" s="46">
        <v>14.45</v>
      </c>
      <c r="M32" s="41">
        <v>16.824404</v>
      </c>
    </row>
    <row r="33" spans="1:13" s="1" customFormat="1" ht="18.75" customHeight="1">
      <c r="A33" s="74" t="s">
        <v>64</v>
      </c>
      <c r="B33" s="62"/>
      <c r="C33" s="63">
        <v>25.3</v>
      </c>
      <c r="D33" s="63">
        <v>23.44</v>
      </c>
      <c r="E33" s="63">
        <v>21.05</v>
      </c>
      <c r="F33" s="63">
        <v>19.26</v>
      </c>
      <c r="G33" s="63">
        <v>18.18</v>
      </c>
      <c r="H33" s="63">
        <v>17.14</v>
      </c>
      <c r="I33" s="63">
        <v>16.1</v>
      </c>
      <c r="J33" s="63">
        <v>15.47</v>
      </c>
      <c r="K33" s="63">
        <v>15.24</v>
      </c>
      <c r="L33" s="63">
        <v>14.31</v>
      </c>
      <c r="M33" s="41">
        <v>16.684403999999997</v>
      </c>
    </row>
    <row r="34" spans="1:13" s="1" customFormat="1" ht="18.75" customHeight="1" hidden="1">
      <c r="A34" s="1" t="s">
        <v>37</v>
      </c>
      <c r="C34" s="17">
        <v>0.66</v>
      </c>
      <c r="D34" s="17">
        <v>0.8</v>
      </c>
      <c r="E34" s="17">
        <v>1.25</v>
      </c>
      <c r="F34" s="17">
        <v>5.72</v>
      </c>
      <c r="G34" s="17">
        <v>14.11</v>
      </c>
      <c r="H34" s="17">
        <v>24.93</v>
      </c>
      <c r="I34" s="17">
        <v>17.89</v>
      </c>
      <c r="J34" s="17">
        <v>8.06</v>
      </c>
      <c r="K34" s="20">
        <v>21.09</v>
      </c>
      <c r="L34" s="17">
        <v>5.49</v>
      </c>
      <c r="M34" s="68">
        <v>100</v>
      </c>
    </row>
    <row r="35" spans="3:12" s="1" customFormat="1" ht="18.75" customHeight="1">
      <c r="C35" s="15"/>
      <c r="D35" s="15"/>
      <c r="E35" s="15"/>
      <c r="F35" s="15"/>
      <c r="G35" s="15"/>
      <c r="H35" s="15"/>
      <c r="I35" s="15"/>
      <c r="J35" s="15"/>
      <c r="K35" s="16"/>
      <c r="L35" s="15"/>
    </row>
    <row r="36" spans="1:13" s="1" customFormat="1" ht="18.75" customHeight="1">
      <c r="A36" s="50" t="s">
        <v>6</v>
      </c>
      <c r="B36" s="71"/>
      <c r="C36" s="51"/>
      <c r="D36" s="52"/>
      <c r="E36" s="83" t="s">
        <v>58</v>
      </c>
      <c r="F36" s="84"/>
      <c r="G36" s="84"/>
      <c r="H36" s="84"/>
      <c r="I36" s="84"/>
      <c r="J36" s="84"/>
      <c r="K36" s="84"/>
      <c r="L36" s="84"/>
      <c r="M36" s="84"/>
    </row>
    <row r="37" spans="1:13" s="1" customFormat="1" ht="18.75" customHeight="1">
      <c r="A37" s="53" t="s">
        <v>39</v>
      </c>
      <c r="B37" s="8">
        <v>40</v>
      </c>
      <c r="C37" s="20"/>
      <c r="D37" s="54">
        <v>2088</v>
      </c>
      <c r="E37" s="85"/>
      <c r="F37" s="84"/>
      <c r="G37" s="84"/>
      <c r="H37" s="84"/>
      <c r="I37" s="84"/>
      <c r="J37" s="84"/>
      <c r="K37" s="84"/>
      <c r="L37" s="84"/>
      <c r="M37" s="84"/>
    </row>
    <row r="38" spans="1:13" s="1" customFormat="1" ht="18.75" customHeight="1">
      <c r="A38" s="53" t="s">
        <v>23</v>
      </c>
      <c r="B38" s="47">
        <v>52.2</v>
      </c>
      <c r="C38" s="48"/>
      <c r="D38" s="55"/>
      <c r="E38" s="83" t="s">
        <v>59</v>
      </c>
      <c r="F38" s="84"/>
      <c r="G38" s="84"/>
      <c r="H38" s="84"/>
      <c r="I38" s="84"/>
      <c r="J38" s="84"/>
      <c r="K38" s="84"/>
      <c r="L38" s="84"/>
      <c r="M38" s="84"/>
    </row>
    <row r="39" spans="1:13" s="1" customFormat="1" ht="18.75" customHeight="1">
      <c r="A39" s="53" t="s">
        <v>16</v>
      </c>
      <c r="B39" s="9"/>
      <c r="C39" s="49">
        <v>173</v>
      </c>
      <c r="D39" s="56"/>
      <c r="E39" s="85"/>
      <c r="F39" s="84"/>
      <c r="G39" s="84"/>
      <c r="H39" s="84"/>
      <c r="I39" s="84"/>
      <c r="J39" s="84"/>
      <c r="K39" s="84"/>
      <c r="L39" s="84"/>
      <c r="M39" s="84"/>
    </row>
    <row r="40" spans="1:13" s="1" customFormat="1" ht="18.75" customHeight="1">
      <c r="A40" s="53" t="s">
        <v>17</v>
      </c>
      <c r="B40" s="8">
        <v>26</v>
      </c>
      <c r="C40" s="49">
        <v>7</v>
      </c>
      <c r="D40" s="55"/>
      <c r="E40" s="83" t="s">
        <v>61</v>
      </c>
      <c r="F40" s="84"/>
      <c r="G40" s="84"/>
      <c r="H40" s="84"/>
      <c r="I40" s="84"/>
      <c r="J40" s="84"/>
      <c r="K40" s="84"/>
      <c r="L40" s="84"/>
      <c r="M40" s="84"/>
    </row>
    <row r="41" spans="1:13" s="1" customFormat="1" ht="18.75" customHeight="1">
      <c r="A41" s="53" t="s">
        <v>21</v>
      </c>
      <c r="B41" s="8">
        <v>1</v>
      </c>
      <c r="C41" s="49">
        <v>104</v>
      </c>
      <c r="D41" s="55"/>
      <c r="E41" s="85"/>
      <c r="F41" s="84"/>
      <c r="G41" s="84"/>
      <c r="H41" s="84"/>
      <c r="I41" s="84"/>
      <c r="J41" s="84"/>
      <c r="K41" s="84"/>
      <c r="L41" s="84"/>
      <c r="M41" s="84"/>
    </row>
    <row r="42" spans="1:13" s="1" customFormat="1" ht="18.75" customHeight="1">
      <c r="A42" s="53" t="s">
        <v>40</v>
      </c>
      <c r="B42" s="8"/>
      <c r="C42" s="49">
        <v>80</v>
      </c>
      <c r="D42" s="55"/>
      <c r="F42" s="2"/>
      <c r="I42" s="73"/>
      <c r="K42" s="73"/>
      <c r="L42" s="73"/>
      <c r="M42" s="73"/>
    </row>
    <row r="43" spans="1:13" s="1" customFormat="1" ht="18.75" customHeight="1">
      <c r="A43" s="53" t="s">
        <v>34</v>
      </c>
      <c r="B43" s="8">
        <v>12</v>
      </c>
      <c r="C43" s="49">
        <v>100</v>
      </c>
      <c r="D43" s="55"/>
      <c r="E43" s="70" t="s">
        <v>65</v>
      </c>
      <c r="F43" s="2"/>
      <c r="K43" s="73"/>
      <c r="L43" s="73"/>
      <c r="M43" s="73"/>
    </row>
    <row r="44" spans="1:13" s="1" customFormat="1" ht="18.75" customHeight="1">
      <c r="A44" s="53" t="s">
        <v>18</v>
      </c>
      <c r="B44" s="8">
        <v>15</v>
      </c>
      <c r="C44" s="49">
        <v>13</v>
      </c>
      <c r="D44" s="55"/>
      <c r="E44" s="2" t="s">
        <v>66</v>
      </c>
      <c r="F44" s="2"/>
      <c r="K44" s="73"/>
      <c r="L44" s="73"/>
      <c r="M44" s="73"/>
    </row>
    <row r="45" spans="1:13" s="1" customFormat="1" ht="18.75" customHeight="1">
      <c r="A45" s="57" t="s">
        <v>22</v>
      </c>
      <c r="B45" s="8">
        <v>2</v>
      </c>
      <c r="C45" s="49">
        <v>7</v>
      </c>
      <c r="D45" s="55"/>
      <c r="E45" s="2"/>
      <c r="F45" s="2"/>
      <c r="K45" s="73"/>
      <c r="L45" s="73"/>
      <c r="M45" s="73"/>
    </row>
    <row r="46" spans="1:13" s="1" customFormat="1" ht="18.75" customHeight="1">
      <c r="A46" s="53" t="s">
        <v>24</v>
      </c>
      <c r="B46" s="8">
        <v>1</v>
      </c>
      <c r="C46" s="21">
        <v>484</v>
      </c>
      <c r="D46" s="55"/>
      <c r="E46" s="67"/>
      <c r="F46" s="2"/>
      <c r="K46" s="73"/>
      <c r="L46" s="73"/>
      <c r="M46" s="73"/>
    </row>
    <row r="47" spans="1:6" s="1" customFormat="1" ht="18.75" customHeight="1">
      <c r="A47" s="58" t="s">
        <v>7</v>
      </c>
      <c r="B47" s="72"/>
      <c r="C47" s="59"/>
      <c r="D47" s="60">
        <v>1604</v>
      </c>
      <c r="E47" s="2"/>
      <c r="F47" s="2"/>
    </row>
    <row r="48" s="1" customFormat="1" ht="21.75" customHeight="1"/>
    <row r="49" s="1" customFormat="1" ht="21.75" customHeight="1"/>
    <row r="50" s="1" customFormat="1" ht="21.75" customHeight="1"/>
    <row r="51" s="1" customFormat="1" ht="21.75" customHeight="1"/>
    <row r="52" spans="1:10" s="1" customFormat="1" ht="21.75" customHeight="1">
      <c r="A52" s="7"/>
      <c r="B52" s="8"/>
      <c r="C52" s="7"/>
      <c r="D52" s="7"/>
      <c r="E52" s="2"/>
      <c r="J52" s="67"/>
    </row>
    <row r="54" spans="6:7" ht="15.75">
      <c r="F54" s="2"/>
      <c r="G54" s="11"/>
    </row>
    <row r="55" ht="15.75">
      <c r="G55" s="11"/>
    </row>
    <row r="56" spans="6:7" ht="15.75">
      <c r="F56" s="1"/>
      <c r="G56" s="11"/>
    </row>
    <row r="57" spans="6:7" ht="15.75">
      <c r="F57" s="1"/>
      <c r="G57" s="11"/>
    </row>
    <row r="58" spans="6:7" ht="15.75">
      <c r="F58" s="1"/>
      <c r="G58" s="11"/>
    </row>
    <row r="59" spans="6:7" ht="15.75">
      <c r="F59" s="1"/>
      <c r="G59" s="11"/>
    </row>
    <row r="60" spans="6:7" ht="15.75">
      <c r="F60" s="1"/>
      <c r="G60" s="11"/>
    </row>
    <row r="61" spans="6:7" ht="15.75">
      <c r="F61" s="1"/>
      <c r="G61" s="11"/>
    </row>
    <row r="62" spans="6:7" ht="15.75">
      <c r="F62" s="1"/>
      <c r="G62" s="11"/>
    </row>
    <row r="63" spans="6:7" ht="15.75">
      <c r="F63" s="1"/>
      <c r="G63" s="11"/>
    </row>
    <row r="64" spans="6:7" ht="15.75">
      <c r="F64" s="1"/>
      <c r="G64" s="18"/>
    </row>
    <row r="65" ht="15.75">
      <c r="G65" s="12"/>
    </row>
  </sheetData>
  <mergeCells count="7">
    <mergeCell ref="E40:M41"/>
    <mergeCell ref="L6:M6"/>
    <mergeCell ref="A4:M4"/>
    <mergeCell ref="A1:M1"/>
    <mergeCell ref="A2:M2"/>
    <mergeCell ref="E36:M37"/>
    <mergeCell ref="E38:M3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PROV. GEN. DELLO STATO</dc:creator>
  <cp:keywords/>
  <dc:description/>
  <cp:lastModifiedBy>cgiannini</cp:lastModifiedBy>
  <cp:lastPrinted>2008-02-19T11:58:30Z</cp:lastPrinted>
  <dcterms:created xsi:type="dcterms:W3CDTF">1998-04-23T10:26:58Z</dcterms:created>
  <dcterms:modified xsi:type="dcterms:W3CDTF">2008-02-19T11:58:33Z</dcterms:modified>
  <cp:category/>
  <cp:version/>
  <cp:contentType/>
  <cp:contentStatus/>
</cp:coreProperties>
</file>